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120" windowWidth="15480" windowHeight="11640" activeTab="1"/>
  </bookViews>
  <sheets>
    <sheet name="Instructions" sheetId="1" r:id="rId1"/>
    <sheet name="Matrix" sheetId="2" r:id="rId2"/>
    <sheet name="Parameters" sheetId="3" r:id="rId3"/>
  </sheets>
  <definedNames>
    <definedName name="angle_A1">'Parameters'!$A$12</definedName>
    <definedName name="m">'Parameters'!$A$7</definedName>
    <definedName name="Matrix">'Matrix'!$B$2:$U$30</definedName>
    <definedName name="mPrime">'Parameters'!$A$17</definedName>
    <definedName name="n">'Parameters'!$A$6</definedName>
    <definedName name="nPrime">'Parameters'!$A$13</definedName>
    <definedName name="occupied_cells">'Parameters'!$A$2</definedName>
    <definedName name="pct_fill">'Parameters'!$A$4</definedName>
    <definedName name="slope1">'Parameters'!$A$22</definedName>
    <definedName name="slope2">'Parameters'!$A$23</definedName>
    <definedName name="total_cells">'Parameters'!$A$3</definedName>
    <definedName name="Umax">'Parameters'!$A$9</definedName>
    <definedName name="Uprime">'Parameters'!$A$10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<sst xmlns="http://schemas.openxmlformats.org/spreadsheetml/2006/main" count="23" uniqueCount="23">
  <si>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A1</t>
    </r>
    <r>
      <rPr>
        <sz val="10"/>
        <rFont val="Arial"/>
        <family val="0"/>
      </rPr>
      <t>: Area of triangle A1</t>
    </r>
  </si>
  <si>
    <r>
      <t>U</t>
    </r>
    <r>
      <rPr>
        <b/>
        <vertAlign val="subscript"/>
        <sz val="10"/>
        <rFont val="Arial"/>
        <family val="2"/>
      </rPr>
      <t>max</t>
    </r>
    <r>
      <rPr>
        <vertAlign val="subscript"/>
        <sz val="10"/>
        <rFont val="Times"/>
        <family val="1"/>
      </rPr>
      <t xml:space="preserve"> </t>
    </r>
    <r>
      <rPr>
        <sz val="10"/>
        <rFont val="Arial"/>
        <family val="2"/>
      </rPr>
      <t>(Maximum uncertainty): hypotenuse of n-m triangle</t>
    </r>
  </si>
  <si>
    <r>
      <t>angle_A1</t>
    </r>
    <r>
      <rPr>
        <sz val="10"/>
        <rFont val="Arial"/>
        <family val="0"/>
      </rPr>
      <t xml:space="preserve"> (angle between site-axis and Umax)</t>
    </r>
  </si>
  <si>
    <r>
      <t>n'</t>
    </r>
    <r>
      <rPr>
        <sz val="10"/>
        <rFont val="Arial"/>
        <family val="0"/>
      </rPr>
      <t>: distance along site-axis at which U' intersects</t>
    </r>
  </si>
  <si>
    <r>
      <t>angle_A2</t>
    </r>
    <r>
      <rPr>
        <sz val="10"/>
        <rFont val="Arial"/>
        <family val="0"/>
      </rPr>
      <t xml:space="preserve"> (angle between species-axis and Umax)</t>
    </r>
  </si>
  <si>
    <r>
      <t>m'</t>
    </r>
    <r>
      <rPr>
        <sz val="10"/>
        <rFont val="Arial"/>
        <family val="0"/>
      </rPr>
      <t>: distance along species-axis at which U' intersects</t>
    </r>
  </si>
  <si>
    <r>
      <t>A2</t>
    </r>
    <r>
      <rPr>
        <sz val="10"/>
        <rFont val="Arial"/>
        <family val="0"/>
      </rPr>
      <t>: Area of triangle A2</t>
    </r>
  </si>
  <si>
    <t>Area check (Is A1 = A2?)</t>
  </si>
  <si>
    <r>
      <t>m</t>
    </r>
    <r>
      <rPr>
        <sz val="10"/>
        <rFont val="Arial"/>
        <family val="0"/>
      </rPr>
      <t>: number of sites ( = number of rows in matrix)</t>
    </r>
  </si>
  <si>
    <r>
      <t>n</t>
    </r>
    <r>
      <rPr>
        <sz val="10"/>
        <rFont val="Arial"/>
        <family val="0"/>
      </rPr>
      <t>: number of species ( = number of columns in matrix)</t>
    </r>
  </si>
  <si>
    <r>
      <t>U'</t>
    </r>
    <r>
      <rPr>
        <sz val="10"/>
        <rFont val="Arial"/>
        <family val="0"/>
      </rPr>
      <t xml:space="preserve"> (matrix uncertainty): U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 * Percent fill</t>
    </r>
  </si>
  <si>
    <r>
      <t>slope1</t>
    </r>
    <r>
      <rPr>
        <sz val="10"/>
        <rFont val="Arial"/>
        <family val="0"/>
      </rPr>
      <t xml:space="preserve">: slope from 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 xml:space="preserve"> to vertex of matrix uncertainty</t>
    </r>
  </si>
  <si>
    <r>
      <t>slope1</t>
    </r>
    <r>
      <rPr>
        <sz val="10"/>
        <rFont val="Arial"/>
        <family val="0"/>
      </rPr>
      <t xml:space="preserve">: slope from </t>
    </r>
    <r>
      <rPr>
        <b/>
        <sz val="10"/>
        <rFont val="Arial"/>
        <family val="2"/>
      </rPr>
      <t>n</t>
    </r>
    <r>
      <rPr>
        <sz val="10"/>
        <rFont val="Arial"/>
        <family val="0"/>
      </rPr>
      <t xml:space="preserve"> to vertex of matrix uncertainty</t>
    </r>
  </si>
  <si>
    <r>
      <t xml:space="preserve">Total number of </t>
    </r>
    <r>
      <rPr>
        <b/>
        <sz val="10"/>
        <rFont val="Arial"/>
        <family val="2"/>
      </rPr>
      <t>occupied cells</t>
    </r>
    <r>
      <rPr>
        <sz val="10"/>
        <rFont val="Arial"/>
        <family val="0"/>
      </rPr>
      <t xml:space="preserve"> in matrix</t>
    </r>
  </si>
  <si>
    <r>
      <t xml:space="preserve">Total number of </t>
    </r>
    <r>
      <rPr>
        <b/>
        <sz val="10"/>
        <rFont val="Arial"/>
        <family val="2"/>
      </rPr>
      <t>cells</t>
    </r>
    <r>
      <rPr>
        <sz val="10"/>
        <rFont val="Arial"/>
        <family val="0"/>
      </rPr>
      <t xml:space="preserve"> in matrix</t>
    </r>
  </si>
  <si>
    <r>
      <t xml:space="preserve">Percent Fill </t>
    </r>
    <r>
      <rPr>
        <sz val="10"/>
        <rFont val="Arial"/>
        <family val="0"/>
      </rPr>
      <t>(A2/A3)</t>
    </r>
  </si>
  <si>
    <r>
      <t xml:space="preserve">Highlight all cells in the entire matrix, </t>
    </r>
    <r>
      <rPr>
        <i/>
        <u val="single"/>
        <sz val="10"/>
        <rFont val="Arial"/>
        <family val="2"/>
      </rPr>
      <t>excluding</t>
    </r>
    <r>
      <rPr>
        <sz val="10"/>
        <rFont val="Arial"/>
        <family val="0"/>
      </rPr>
      <t xml:space="preserve"> column and row labels</t>
    </r>
  </si>
  <si>
    <t>Select Macro/Macros… from the Tools menu, and then click Run</t>
  </si>
  <si>
    <t>Blue cells in on the Matrix worksheet are above the Extinction Curve</t>
  </si>
  <si>
    <t xml:space="preserve">Select Name&gt;Define from the Insert menu </t>
  </si>
  <si>
    <t>Insert the matrix on the sheet called MATRIX</t>
  </si>
  <si>
    <t>Define the name as MATRIX</t>
  </si>
  <si>
    <t>Parameter values are shown on the Parameters worksheet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</si>
</sst>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vertAlign val="subscript"/>
      <sz val="10"/>
      <name val="Times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0"/>
      <name val="Arial"/>
      <family val="2"/>
    </font>
    <font>
      <sz val="12"/>
      <name val="Times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0" fontId="0" fillId="0" borderId="0" xfId="21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textRotation="90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0" xfId="0" applyFill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10"/>
  <sheetViews>
    <sheetView workbookViewId="0" topLeftCell="A1">
      <selection activeCell="D5" sqref="D5"/>
    </sheetView>
  </sheetViews>
  <sheetFormatPr defaultColWidth="9.140625" defaultRowHeight="12.75"/>
  <cols>
    <col min="1" max="1" width="60.8515625" style="0" bestFit="1" customWidth="1"/>
    <col min="2" max="16384" width="8.8515625" style="0" customWidth="1"/>
  </cols>
  <sheetData>
    <row r="2" ht="12.75">
      <c r="A2" t="s">
        <v>20</v>
      </c>
    </row>
    <row r="3" ht="12.75">
      <c r="A3" t="s">
        <v>16</v>
      </c>
    </row>
    <row r="4" ht="12.75">
      <c r="A4" t="s">
        <v>19</v>
      </c>
    </row>
    <row r="5" ht="12.75">
      <c r="A5" t="s">
        <v>21</v>
      </c>
    </row>
    <row r="7" ht="12.75">
      <c r="A7" t="s">
        <v>22</v>
      </c>
    </row>
    <row r="9" ht="12.75">
      <c r="A9" t="s">
        <v>17</v>
      </c>
    </row>
    <row r="10" ht="12.75">
      <c r="A10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30"/>
  <sheetViews>
    <sheetView tabSelected="1" zoomScale="88" zoomScaleNormal="88" workbookViewId="0" topLeftCell="A1">
      <selection activeCell="B2" sqref="B2:U30"/>
    </sheetView>
  </sheetViews>
  <sheetFormatPr defaultColWidth="9.140625" defaultRowHeight="12.75"/>
  <cols>
    <col min="1" max="1" width="9.421875" style="6" customWidth="1"/>
    <col min="2" max="21" width="4.7109375" style="6" customWidth="1"/>
    <col min="22" max="16384" width="3.8515625" style="6" customWidth="1"/>
  </cols>
  <sheetData>
    <row r="1" spans="1:21" ht="15">
      <c r="A1" s="5"/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</row>
    <row r="2" spans="1:21" ht="15.75" thickBot="1">
      <c r="A2" s="8">
        <v>4424.621490949242</v>
      </c>
      <c r="B2" s="13">
        <v>1</v>
      </c>
      <c r="C2" s="13">
        <v>1</v>
      </c>
      <c r="D2" s="13">
        <v>0</v>
      </c>
      <c r="E2" s="13">
        <v>1</v>
      </c>
      <c r="F2" s="13">
        <v>1</v>
      </c>
      <c r="G2" s="13">
        <v>1</v>
      </c>
      <c r="H2" s="13">
        <v>1</v>
      </c>
      <c r="I2" s="13">
        <v>1</v>
      </c>
      <c r="J2" s="13">
        <v>1</v>
      </c>
      <c r="K2" s="13">
        <v>1</v>
      </c>
      <c r="L2" s="13">
        <v>0</v>
      </c>
      <c r="M2" s="13">
        <v>1</v>
      </c>
      <c r="N2" s="13">
        <v>0</v>
      </c>
      <c r="O2" s="13">
        <v>1</v>
      </c>
      <c r="P2" s="13">
        <v>1</v>
      </c>
      <c r="Q2" s="13">
        <v>1</v>
      </c>
      <c r="R2" s="13">
        <v>1</v>
      </c>
      <c r="S2" s="15">
        <v>1</v>
      </c>
      <c r="T2" s="10">
        <v>1</v>
      </c>
      <c r="U2" s="9">
        <v>1</v>
      </c>
    </row>
    <row r="3" spans="1:21" ht="15.75" thickBot="1">
      <c r="A3" s="8">
        <v>2461.2225380123627</v>
      </c>
      <c r="B3" s="13">
        <v>1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0</v>
      </c>
      <c r="L3" s="13">
        <v>0</v>
      </c>
      <c r="M3" s="13">
        <v>1</v>
      </c>
      <c r="N3" s="13">
        <v>1</v>
      </c>
      <c r="O3" s="13">
        <v>1</v>
      </c>
      <c r="P3" s="13">
        <v>1</v>
      </c>
      <c r="Q3" s="13">
        <v>1</v>
      </c>
      <c r="R3" s="15">
        <v>1</v>
      </c>
      <c r="S3" s="9">
        <v>0</v>
      </c>
      <c r="T3" s="9">
        <v>1</v>
      </c>
      <c r="U3" s="9">
        <v>0</v>
      </c>
    </row>
    <row r="4" spans="1:21" ht="15.75" thickBot="1">
      <c r="A4" s="8">
        <v>2374.9283970032284</v>
      </c>
      <c r="B4" s="13">
        <v>1</v>
      </c>
      <c r="C4" s="13">
        <v>1</v>
      </c>
      <c r="D4" s="13">
        <v>1</v>
      </c>
      <c r="E4" s="13">
        <v>1</v>
      </c>
      <c r="F4" s="13">
        <v>1</v>
      </c>
      <c r="G4" s="13">
        <v>0</v>
      </c>
      <c r="H4" s="13">
        <v>1</v>
      </c>
      <c r="I4" s="13">
        <v>1</v>
      </c>
      <c r="J4" s="13">
        <v>1</v>
      </c>
      <c r="K4" s="13">
        <v>0</v>
      </c>
      <c r="L4" s="13">
        <v>1</v>
      </c>
      <c r="M4" s="13">
        <v>1</v>
      </c>
      <c r="N4" s="13">
        <v>1</v>
      </c>
      <c r="O4" s="13">
        <v>0</v>
      </c>
      <c r="P4" s="13">
        <v>1</v>
      </c>
      <c r="Q4" s="15">
        <v>1</v>
      </c>
      <c r="R4" s="9">
        <v>0</v>
      </c>
      <c r="S4" s="9">
        <v>1</v>
      </c>
      <c r="T4" s="9">
        <v>0</v>
      </c>
      <c r="U4" s="9">
        <v>1</v>
      </c>
    </row>
    <row r="5" spans="1:21" ht="15">
      <c r="A5" s="8">
        <v>1863.9721130962205</v>
      </c>
      <c r="B5" s="13">
        <v>1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0</v>
      </c>
      <c r="O5" s="13">
        <v>0</v>
      </c>
      <c r="P5" s="14">
        <v>0</v>
      </c>
      <c r="Q5" s="9">
        <v>1</v>
      </c>
      <c r="R5" s="9">
        <v>0</v>
      </c>
      <c r="S5" s="9">
        <v>0</v>
      </c>
      <c r="T5" s="9">
        <v>0</v>
      </c>
      <c r="U5" s="9">
        <v>0</v>
      </c>
    </row>
    <row r="6" spans="1:21" ht="15.75" thickBot="1">
      <c r="A6" s="8">
        <v>198.1</v>
      </c>
      <c r="B6" s="13">
        <v>1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0</v>
      </c>
      <c r="P6" s="15">
        <v>1</v>
      </c>
      <c r="Q6" s="9">
        <v>0</v>
      </c>
      <c r="R6" s="9">
        <v>1</v>
      </c>
      <c r="S6" s="9">
        <v>0</v>
      </c>
      <c r="T6" s="9">
        <v>0</v>
      </c>
      <c r="U6" s="9">
        <v>0</v>
      </c>
    </row>
    <row r="7" spans="1:21" ht="15.75" thickBot="1">
      <c r="A7" s="8">
        <v>179</v>
      </c>
      <c r="B7" s="13">
        <v>1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0</v>
      </c>
      <c r="L7" s="13">
        <v>0</v>
      </c>
      <c r="M7" s="13">
        <v>0</v>
      </c>
      <c r="N7" s="13">
        <v>0</v>
      </c>
      <c r="O7" s="15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</row>
    <row r="8" spans="1:21" ht="15">
      <c r="A8" s="8">
        <v>172.3</v>
      </c>
      <c r="B8" s="13">
        <v>1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0</v>
      </c>
      <c r="M8" s="13">
        <v>1</v>
      </c>
      <c r="N8" s="14">
        <v>1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1</v>
      </c>
      <c r="U8" s="9">
        <v>0</v>
      </c>
    </row>
    <row r="9" spans="1:21" ht="15.75" thickBot="1">
      <c r="A9" s="8">
        <v>94.78025908130078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0</v>
      </c>
      <c r="J9" s="13">
        <v>1</v>
      </c>
      <c r="K9" s="13">
        <v>1</v>
      </c>
      <c r="L9" s="13">
        <v>1</v>
      </c>
      <c r="M9" s="13">
        <v>0</v>
      </c>
      <c r="N9" s="15">
        <v>1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ht="15.75" thickBot="1">
      <c r="A10" s="8">
        <v>70.14962850474535</v>
      </c>
      <c r="B10" s="13">
        <v>1</v>
      </c>
      <c r="C10" s="13">
        <v>1</v>
      </c>
      <c r="D10" s="13">
        <v>1</v>
      </c>
      <c r="E10" s="13">
        <v>1</v>
      </c>
      <c r="F10" s="13">
        <v>1</v>
      </c>
      <c r="G10" s="13">
        <v>0</v>
      </c>
      <c r="H10" s="13">
        <v>1</v>
      </c>
      <c r="I10" s="13">
        <v>1</v>
      </c>
      <c r="J10" s="13">
        <v>1</v>
      </c>
      <c r="K10" s="13">
        <v>0</v>
      </c>
      <c r="L10" s="13">
        <v>0</v>
      </c>
      <c r="M10" s="15">
        <v>1</v>
      </c>
      <c r="N10" s="11">
        <v>0</v>
      </c>
      <c r="O10" s="9">
        <v>0</v>
      </c>
      <c r="P10" s="9">
        <v>0</v>
      </c>
      <c r="Q10" s="9">
        <v>0</v>
      </c>
      <c r="R10" s="9">
        <v>1</v>
      </c>
      <c r="S10" s="9">
        <v>1</v>
      </c>
      <c r="T10" s="9">
        <v>1</v>
      </c>
      <c r="U10" s="9">
        <v>0</v>
      </c>
    </row>
    <row r="11" spans="1:21" ht="15.75" thickBot="1">
      <c r="A11" s="8">
        <v>69.44105145111737</v>
      </c>
      <c r="B11" s="13">
        <v>1</v>
      </c>
      <c r="C11" s="13">
        <v>1</v>
      </c>
      <c r="D11" s="13">
        <v>1</v>
      </c>
      <c r="E11" s="13">
        <v>1</v>
      </c>
      <c r="F11" s="13">
        <v>0</v>
      </c>
      <c r="G11" s="13">
        <v>1</v>
      </c>
      <c r="H11" s="13">
        <v>0</v>
      </c>
      <c r="I11" s="13">
        <v>1</v>
      </c>
      <c r="J11" s="13">
        <v>1</v>
      </c>
      <c r="K11" s="13">
        <v>1</v>
      </c>
      <c r="L11" s="15">
        <v>1</v>
      </c>
      <c r="M11" s="9">
        <v>0</v>
      </c>
      <c r="N11" s="9">
        <v>1</v>
      </c>
      <c r="O11" s="9">
        <v>1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ht="15">
      <c r="A12" s="8">
        <v>65.36235668146244</v>
      </c>
      <c r="B12" s="13">
        <v>1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4">
        <v>0</v>
      </c>
      <c r="L12" s="9">
        <v>1</v>
      </c>
      <c r="M12" s="9">
        <v>1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</row>
    <row r="13" spans="1:21" ht="15.75" thickBot="1">
      <c r="A13" s="8">
        <v>32.5</v>
      </c>
      <c r="B13" s="13">
        <v>0</v>
      </c>
      <c r="C13" s="13">
        <v>1</v>
      </c>
      <c r="D13" s="13">
        <v>1</v>
      </c>
      <c r="E13" s="13">
        <v>1</v>
      </c>
      <c r="F13" s="13">
        <v>0</v>
      </c>
      <c r="G13" s="13">
        <v>0</v>
      </c>
      <c r="H13" s="13">
        <v>1</v>
      </c>
      <c r="I13" s="13">
        <v>1</v>
      </c>
      <c r="J13" s="13">
        <v>1</v>
      </c>
      <c r="K13" s="15">
        <v>0</v>
      </c>
      <c r="L13" s="12">
        <v>0</v>
      </c>
      <c r="M13" s="9">
        <v>1</v>
      </c>
      <c r="N13" s="9">
        <v>0</v>
      </c>
      <c r="O13" s="9">
        <v>0</v>
      </c>
      <c r="P13" s="9">
        <v>1</v>
      </c>
      <c r="Q13" s="9">
        <v>0</v>
      </c>
      <c r="R13" s="9">
        <v>0</v>
      </c>
      <c r="S13" s="9">
        <v>1</v>
      </c>
      <c r="T13" s="9">
        <v>0</v>
      </c>
      <c r="U13" s="9">
        <v>0</v>
      </c>
    </row>
    <row r="14" spans="1:21" ht="15.75" thickBot="1">
      <c r="A14" s="8">
        <v>29.1</v>
      </c>
      <c r="B14" s="13">
        <v>1</v>
      </c>
      <c r="C14" s="13">
        <v>1</v>
      </c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5">
        <v>1</v>
      </c>
      <c r="K14" s="11">
        <v>1</v>
      </c>
      <c r="L14" s="9">
        <v>1</v>
      </c>
      <c r="M14" s="9">
        <v>0</v>
      </c>
      <c r="N14" s="9">
        <v>1</v>
      </c>
      <c r="O14" s="9">
        <v>0</v>
      </c>
      <c r="P14" s="9">
        <v>0</v>
      </c>
      <c r="Q14" s="9">
        <v>1</v>
      </c>
      <c r="R14" s="9">
        <v>0</v>
      </c>
      <c r="S14" s="9">
        <v>1</v>
      </c>
      <c r="T14" s="9">
        <v>0</v>
      </c>
      <c r="U14" s="9">
        <v>0</v>
      </c>
    </row>
    <row r="15" spans="1:21" ht="15">
      <c r="A15" s="8">
        <v>23.751486831351055</v>
      </c>
      <c r="B15" s="13">
        <v>1</v>
      </c>
      <c r="C15" s="13">
        <v>1</v>
      </c>
      <c r="D15" s="13">
        <v>1</v>
      </c>
      <c r="E15" s="13">
        <v>1</v>
      </c>
      <c r="F15" s="13">
        <v>0</v>
      </c>
      <c r="G15" s="13">
        <v>1</v>
      </c>
      <c r="H15" s="13">
        <v>0</v>
      </c>
      <c r="I15" s="14">
        <v>0</v>
      </c>
      <c r="J15" s="9">
        <v>0</v>
      </c>
      <c r="K15" s="9">
        <v>0</v>
      </c>
      <c r="L15" s="9">
        <v>0</v>
      </c>
      <c r="M15" s="9">
        <v>1</v>
      </c>
      <c r="N15" s="9">
        <v>1</v>
      </c>
      <c r="O15" s="9">
        <v>1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ht="15">
      <c r="A16" s="8">
        <v>21.644362945911848</v>
      </c>
      <c r="B16" s="13">
        <v>1</v>
      </c>
      <c r="C16" s="13">
        <v>1</v>
      </c>
      <c r="D16" s="13">
        <v>1</v>
      </c>
      <c r="E16" s="13">
        <v>1</v>
      </c>
      <c r="F16" s="13">
        <v>0</v>
      </c>
      <c r="G16" s="13">
        <v>1</v>
      </c>
      <c r="H16" s="13">
        <v>1</v>
      </c>
      <c r="I16" s="14">
        <v>1</v>
      </c>
      <c r="J16" s="9">
        <v>1</v>
      </c>
      <c r="K16" s="9">
        <v>0</v>
      </c>
      <c r="L16" s="9">
        <v>1</v>
      </c>
      <c r="M16" s="9">
        <v>0</v>
      </c>
      <c r="N16" s="9">
        <v>1</v>
      </c>
      <c r="O16" s="9">
        <v>0</v>
      </c>
      <c r="P16" s="9">
        <v>0</v>
      </c>
      <c r="Q16" s="9">
        <v>0</v>
      </c>
      <c r="R16" s="9">
        <v>1</v>
      </c>
      <c r="S16" s="9">
        <v>0</v>
      </c>
      <c r="T16" s="9">
        <v>1</v>
      </c>
      <c r="U16" s="9">
        <v>0</v>
      </c>
    </row>
    <row r="17" spans="1:21" ht="15.75" thickBot="1">
      <c r="A17" s="8">
        <v>20.6</v>
      </c>
      <c r="B17" s="13">
        <v>1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5">
        <v>1</v>
      </c>
      <c r="J17" s="9">
        <v>1</v>
      </c>
      <c r="K17" s="9">
        <v>1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1</v>
      </c>
      <c r="S17" s="9">
        <v>0</v>
      </c>
      <c r="T17" s="9">
        <v>0</v>
      </c>
      <c r="U17" s="9">
        <v>0</v>
      </c>
    </row>
    <row r="18" spans="1:21" ht="15">
      <c r="A18" s="8">
        <v>13.8</v>
      </c>
      <c r="B18" s="13">
        <v>1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4">
        <v>1</v>
      </c>
      <c r="I18" s="9">
        <v>1</v>
      </c>
      <c r="J18" s="9">
        <v>0</v>
      </c>
      <c r="K18" s="9">
        <v>1</v>
      </c>
      <c r="L18" s="9">
        <v>1</v>
      </c>
      <c r="M18" s="9">
        <v>1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</row>
    <row r="19" spans="1:21" ht="15.75" thickBot="1">
      <c r="A19" s="8">
        <v>10.347</v>
      </c>
      <c r="B19" s="13">
        <v>1</v>
      </c>
      <c r="C19" s="13">
        <v>1</v>
      </c>
      <c r="D19" s="13">
        <v>1</v>
      </c>
      <c r="E19" s="13">
        <v>1</v>
      </c>
      <c r="F19" s="13">
        <v>1</v>
      </c>
      <c r="G19" s="13">
        <v>0</v>
      </c>
      <c r="H19" s="15">
        <v>1</v>
      </c>
      <c r="I19" s="9">
        <v>1</v>
      </c>
      <c r="J19" s="9">
        <v>0</v>
      </c>
      <c r="K19" s="9">
        <v>0</v>
      </c>
      <c r="L19" s="9">
        <v>1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ht="15.75" thickBot="1">
      <c r="A20" s="8">
        <v>5.277463488223895</v>
      </c>
      <c r="B20" s="13">
        <v>1</v>
      </c>
      <c r="C20" s="13">
        <v>1</v>
      </c>
      <c r="D20" s="13">
        <v>1</v>
      </c>
      <c r="E20" s="13">
        <v>0</v>
      </c>
      <c r="F20" s="13">
        <v>0</v>
      </c>
      <c r="G20" s="15">
        <v>0</v>
      </c>
      <c r="H20" s="9">
        <v>1</v>
      </c>
      <c r="I20" s="9">
        <v>1</v>
      </c>
      <c r="J20" s="9">
        <v>1</v>
      </c>
      <c r="K20" s="9">
        <v>1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1:21" ht="15">
      <c r="A21" s="8">
        <v>3.6180146437256964</v>
      </c>
      <c r="B21" s="13">
        <v>1</v>
      </c>
      <c r="C21" s="13">
        <v>0</v>
      </c>
      <c r="D21" s="13">
        <v>0</v>
      </c>
      <c r="E21" s="13">
        <v>0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15.75" thickBot="1">
      <c r="A22" s="8">
        <v>3.368865318626084</v>
      </c>
      <c r="B22" s="13">
        <v>1</v>
      </c>
      <c r="C22" s="13">
        <v>1</v>
      </c>
      <c r="D22" s="13">
        <v>1</v>
      </c>
      <c r="E22" s="13">
        <v>1</v>
      </c>
      <c r="F22" s="15">
        <v>1</v>
      </c>
      <c r="G22" s="9">
        <v>1</v>
      </c>
      <c r="H22" s="9">
        <v>1</v>
      </c>
      <c r="I22" s="9">
        <v>0</v>
      </c>
      <c r="J22" s="9">
        <v>1</v>
      </c>
      <c r="K22" s="9">
        <v>0</v>
      </c>
      <c r="L22" s="9">
        <v>1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15.75" thickBot="1">
      <c r="A23" s="8">
        <v>3.061</v>
      </c>
      <c r="B23" s="13">
        <v>1</v>
      </c>
      <c r="C23" s="13">
        <v>0</v>
      </c>
      <c r="D23" s="13">
        <v>1</v>
      </c>
      <c r="E23" s="16">
        <v>1</v>
      </c>
      <c r="F23" s="9">
        <v>1</v>
      </c>
      <c r="G23" s="9">
        <v>1</v>
      </c>
      <c r="H23" s="9">
        <v>1</v>
      </c>
      <c r="I23" s="9">
        <v>1</v>
      </c>
      <c r="J23" s="9">
        <v>0</v>
      </c>
      <c r="K23" s="9">
        <v>1</v>
      </c>
      <c r="L23" s="9">
        <v>0</v>
      </c>
      <c r="M23" s="9">
        <v>0</v>
      </c>
      <c r="N23" s="9">
        <v>0</v>
      </c>
      <c r="O23" s="9">
        <v>1</v>
      </c>
      <c r="P23" s="9">
        <v>0</v>
      </c>
      <c r="Q23" s="9">
        <v>0</v>
      </c>
      <c r="R23" s="9">
        <v>1</v>
      </c>
      <c r="S23" s="9">
        <v>0</v>
      </c>
      <c r="T23" s="9">
        <v>0</v>
      </c>
      <c r="U23" s="9">
        <v>0</v>
      </c>
    </row>
    <row r="24" spans="1:21" ht="15">
      <c r="A24" s="8">
        <v>2.514</v>
      </c>
      <c r="B24" s="13">
        <v>0</v>
      </c>
      <c r="C24" s="13">
        <v>1</v>
      </c>
      <c r="D24" s="14">
        <v>1</v>
      </c>
      <c r="E24" s="9">
        <v>0</v>
      </c>
      <c r="F24" s="9">
        <v>0</v>
      </c>
      <c r="G24" s="9">
        <v>0</v>
      </c>
      <c r="H24" s="9">
        <v>1</v>
      </c>
      <c r="I24" s="9">
        <v>1</v>
      </c>
      <c r="J24" s="9">
        <v>1</v>
      </c>
      <c r="K24" s="9">
        <v>1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</row>
    <row r="25" spans="1:21" ht="15.75" thickBot="1">
      <c r="A25" s="8">
        <v>2.1</v>
      </c>
      <c r="B25" s="13">
        <v>1</v>
      </c>
      <c r="C25" s="13">
        <v>0</v>
      </c>
      <c r="D25" s="15">
        <v>0</v>
      </c>
      <c r="E25" s="9">
        <v>0</v>
      </c>
      <c r="F25" s="9">
        <v>0</v>
      </c>
      <c r="G25" s="9">
        <v>0</v>
      </c>
      <c r="H25" s="9">
        <v>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ht="15.75" thickBot="1">
      <c r="A26" s="8">
        <v>1.9953801936557192</v>
      </c>
      <c r="B26" s="13">
        <v>1</v>
      </c>
      <c r="C26" s="15">
        <v>1</v>
      </c>
      <c r="D26" s="9">
        <v>0</v>
      </c>
      <c r="E26" s="9">
        <v>1</v>
      </c>
      <c r="F26" s="9">
        <v>1</v>
      </c>
      <c r="G26" s="9">
        <v>1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</v>
      </c>
      <c r="N26" s="9">
        <v>0</v>
      </c>
      <c r="O26" s="9">
        <v>0</v>
      </c>
      <c r="P26" s="9">
        <v>1</v>
      </c>
      <c r="Q26" s="9">
        <v>1</v>
      </c>
      <c r="R26" s="9">
        <v>0</v>
      </c>
      <c r="S26" s="9">
        <v>0</v>
      </c>
      <c r="T26" s="9">
        <v>1</v>
      </c>
      <c r="U26" s="9">
        <v>0</v>
      </c>
    </row>
    <row r="27" spans="1:21" ht="15">
      <c r="A27" s="8">
        <v>0.7</v>
      </c>
      <c r="B27" s="14">
        <v>1</v>
      </c>
      <c r="C27" s="9">
        <v>0</v>
      </c>
      <c r="D27" s="9">
        <v>0</v>
      </c>
      <c r="E27" s="9">
        <v>0</v>
      </c>
      <c r="F27" s="9">
        <v>0</v>
      </c>
      <c r="G27" s="9">
        <v>1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15.75" thickBot="1">
      <c r="A28" s="8">
        <v>0.5910310931574245</v>
      </c>
      <c r="B28" s="15">
        <v>1</v>
      </c>
      <c r="C28" s="9">
        <v>1</v>
      </c>
      <c r="D28" s="9">
        <v>1</v>
      </c>
      <c r="E28" s="9">
        <v>1</v>
      </c>
      <c r="F28" s="9">
        <v>1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1</v>
      </c>
      <c r="Q28" s="9">
        <v>1</v>
      </c>
      <c r="R28" s="9">
        <v>0</v>
      </c>
      <c r="S28" s="9">
        <v>0</v>
      </c>
      <c r="T28" s="9">
        <v>0</v>
      </c>
      <c r="U28" s="9">
        <v>0</v>
      </c>
    </row>
    <row r="29" spans="1:21" ht="15">
      <c r="A29" s="8">
        <v>0.43787120764218807</v>
      </c>
      <c r="B29" s="9">
        <v>1</v>
      </c>
      <c r="C29" s="9">
        <v>0</v>
      </c>
      <c r="D29" s="9">
        <v>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1</v>
      </c>
      <c r="M29" s="9">
        <v>0</v>
      </c>
      <c r="N29" s="9">
        <v>0</v>
      </c>
      <c r="O29" s="9">
        <v>0</v>
      </c>
      <c r="P29" s="9">
        <v>1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ht="15">
      <c r="A30" s="8">
        <v>0.42606659203748665</v>
      </c>
      <c r="B30" s="9">
        <v>1</v>
      </c>
      <c r="C30" s="9">
        <v>1</v>
      </c>
      <c r="D30" s="9">
        <v>1</v>
      </c>
      <c r="E30" s="9">
        <v>1</v>
      </c>
      <c r="F30" s="9">
        <v>0</v>
      </c>
      <c r="G30" s="9">
        <v>0</v>
      </c>
      <c r="H30" s="9">
        <v>1</v>
      </c>
      <c r="I30" s="9">
        <v>0</v>
      </c>
      <c r="J30" s="9">
        <v>0</v>
      </c>
      <c r="K30" s="9">
        <v>1</v>
      </c>
      <c r="L30" s="9">
        <v>1</v>
      </c>
      <c r="M30" s="9">
        <v>0</v>
      </c>
      <c r="N30" s="9">
        <v>0</v>
      </c>
      <c r="O30" s="9">
        <v>1</v>
      </c>
      <c r="P30" s="9">
        <v>1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23"/>
  <sheetViews>
    <sheetView workbookViewId="0" topLeftCell="A1">
      <selection activeCell="B10" sqref="B10"/>
    </sheetView>
  </sheetViews>
  <sheetFormatPr defaultColWidth="9.140625" defaultRowHeight="12.75"/>
  <cols>
    <col min="1" max="1" width="10.28125" style="0" customWidth="1"/>
    <col min="2" max="2" width="86.00390625" style="0" customWidth="1"/>
    <col min="3" max="16384" width="8.8515625" style="0" customWidth="1"/>
  </cols>
  <sheetData>
    <row r="2" spans="1:2" ht="12.75">
      <c r="A2">
        <f>SUM(Matrix)</f>
        <v>284</v>
      </c>
      <c r="B2" t="s">
        <v>13</v>
      </c>
    </row>
    <row r="3" spans="1:2" ht="12.75">
      <c r="A3">
        <f>COUNT(Matrix)</f>
        <v>580</v>
      </c>
      <c r="B3" t="s">
        <v>14</v>
      </c>
    </row>
    <row r="4" spans="1:2" ht="12.75">
      <c r="A4" s="1">
        <f>A2/A3</f>
        <v>0.4896551724137931</v>
      </c>
      <c r="B4" s="3" t="s">
        <v>15</v>
      </c>
    </row>
    <row r="6" spans="1:2" ht="12.75">
      <c r="A6">
        <f>COLUMNS(Matrix)</f>
        <v>20</v>
      </c>
      <c r="B6" s="3" t="s">
        <v>9</v>
      </c>
    </row>
    <row r="7" spans="1:2" ht="12.75">
      <c r="A7">
        <f>ROWS(Matrix)</f>
        <v>29</v>
      </c>
      <c r="B7" s="3" t="s">
        <v>8</v>
      </c>
    </row>
    <row r="9" spans="1:2" ht="14.25">
      <c r="A9" s="2">
        <f>((A6^2)+(A7^2))^0.5</f>
        <v>35.22782990761707</v>
      </c>
      <c r="B9" s="3" t="s">
        <v>1</v>
      </c>
    </row>
    <row r="10" spans="1:2" ht="15.75">
      <c r="A10" s="2">
        <f>A9*A4</f>
        <v>17.249489127178013</v>
      </c>
      <c r="B10" s="3" t="s">
        <v>10</v>
      </c>
    </row>
    <row r="12" spans="1:2" ht="12.75">
      <c r="A12">
        <f>ACOS(A7/A9)</f>
        <v>0.6037493333974361</v>
      </c>
      <c r="B12" s="3" t="s">
        <v>2</v>
      </c>
    </row>
    <row r="13" spans="1:2" ht="12.75">
      <c r="A13">
        <f>SIN(A12)*A10</f>
        <v>9.793103448275858</v>
      </c>
      <c r="B13" s="3" t="s">
        <v>3</v>
      </c>
    </row>
    <row r="14" spans="1:2" ht="12.75">
      <c r="A14">
        <f>0.5*A13*A7</f>
        <v>141.99999999999994</v>
      </c>
      <c r="B14" s="3" t="s">
        <v>0</v>
      </c>
    </row>
    <row r="16" spans="1:2" ht="12.75">
      <c r="A16">
        <f>ACOS(A6/A9)</f>
        <v>0.9670469933974601</v>
      </c>
      <c r="B16" s="3" t="s">
        <v>4</v>
      </c>
    </row>
    <row r="17" spans="1:2" ht="12.75">
      <c r="A17">
        <f>SIN(A16)*A10</f>
        <v>14.199999999999996</v>
      </c>
      <c r="B17" s="3" t="s">
        <v>5</v>
      </c>
    </row>
    <row r="18" spans="1:2" ht="12.75">
      <c r="A18">
        <f>0.5*A17*A6</f>
        <v>141.99999999999994</v>
      </c>
      <c r="B18" s="3" t="s">
        <v>6</v>
      </c>
    </row>
    <row r="20" spans="1:2" ht="12.75">
      <c r="A20" s="4" t="str">
        <f>IF(A18=A14,"OK","ERROR")</f>
        <v>OK</v>
      </c>
      <c r="B20" s="3" t="s">
        <v>7</v>
      </c>
    </row>
    <row r="22" spans="1:2" ht="12.75">
      <c r="A22">
        <f>(mPrime-m)/nPrime</f>
        <v>-1.511267605633804</v>
      </c>
      <c r="B22" s="3" t="s">
        <v>11</v>
      </c>
    </row>
    <row r="23" spans="1:2" ht="12.75">
      <c r="A23">
        <f>mPrime/(nPrime-n)</f>
        <v>-1.3912162162162152</v>
      </c>
      <c r="B23" s="3" t="s">
        <v>12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CCB</dc:creator>
  <cp:keywords/>
  <dc:description/>
  <cp:lastModifiedBy>rdonnelly</cp:lastModifiedBy>
  <dcterms:created xsi:type="dcterms:W3CDTF">2004-10-06T18:58:35Z</dcterms:created>
  <dcterms:modified xsi:type="dcterms:W3CDTF">2007-03-29T18:22:07Z</dcterms:modified>
  <cp:category/>
  <cp:version/>
  <cp:contentType/>
  <cp:contentStatus/>
</cp:coreProperties>
</file>